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2720" windowHeight="538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M5" i="1" l="1"/>
  <c r="D55" i="1"/>
  <c r="R12" i="1" l="1"/>
  <c r="Q12" i="1"/>
  <c r="P12" i="1"/>
  <c r="O12" i="1"/>
  <c r="N12" i="1"/>
  <c r="M12" i="1"/>
  <c r="L12" i="1"/>
  <c r="S5" i="1"/>
  <c r="S12" i="1" s="1"/>
  <c r="S6" i="1"/>
  <c r="S7" i="1"/>
  <c r="S8" i="1"/>
  <c r="S9" i="1"/>
  <c r="S10" i="1"/>
  <c r="S11" i="1"/>
  <c r="S4" i="1"/>
  <c r="N4" i="1"/>
  <c r="L4" i="1"/>
  <c r="Q4" i="1"/>
  <c r="L10" i="1"/>
  <c r="R11" i="1"/>
  <c r="L9" i="1"/>
  <c r="L8" i="1"/>
  <c r="R7" i="1"/>
  <c r="D3" i="1" l="1"/>
  <c r="C46" i="1"/>
  <c r="E46" i="1"/>
  <c r="C55" i="1" l="1"/>
</calcChain>
</file>

<file path=xl/sharedStrings.xml><?xml version="1.0" encoding="utf-8"?>
<sst xmlns="http://schemas.openxmlformats.org/spreadsheetml/2006/main" count="185" uniqueCount="92">
  <si>
    <t>Rektörlük Dahil Merkez Yerleşke Alanı  Toplamı</t>
  </si>
  <si>
    <t>Adıyaman Meslek Yüksekokulu</t>
  </si>
  <si>
    <t>Sağlık Yüksekokulu</t>
  </si>
  <si>
    <t>Merkezİ  Atölye Binası</t>
  </si>
  <si>
    <t>Tören Alanı ve Kulis Binası</t>
  </si>
  <si>
    <t>Eğitim Fakültesi</t>
  </si>
  <si>
    <t>Güzel Sanatlar Fakültesi</t>
  </si>
  <si>
    <t>Rektörlük Binası</t>
  </si>
  <si>
    <t>Merkezİ  Araştırma Laboratuvarı</t>
  </si>
  <si>
    <t>Sosyal Tesisler</t>
  </si>
  <si>
    <t>Öğrenci İşleri</t>
  </si>
  <si>
    <t>İktisadi ve İdari Bilimler Fakültesi</t>
  </si>
  <si>
    <t>Kapalı Spor Salonu</t>
  </si>
  <si>
    <t>Lojmanlar</t>
  </si>
  <si>
    <t>Mediko Sosyal Binası</t>
  </si>
  <si>
    <t>Merkezi Derslikler</t>
  </si>
  <si>
    <t>MYO Uygulama Oteli</t>
  </si>
  <si>
    <t>Adıyaman MYO Bilgisayar Laboratuvarı ve Makine Atölyesi</t>
  </si>
  <si>
    <t>Adıyaman MYO Kantini</t>
  </si>
  <si>
    <t>Bekleme Salonu</t>
  </si>
  <si>
    <t>SYO Kantini</t>
  </si>
  <si>
    <t>Merkezi Derslik Ofis Binası</t>
  </si>
  <si>
    <t>Kreş</t>
  </si>
  <si>
    <t>Gençlik Evi</t>
  </si>
  <si>
    <t>Teknik Bilimler M.Y.O.  Okuma Salonu</t>
  </si>
  <si>
    <t>Enstitüler Binası</t>
  </si>
  <si>
    <t>Kapalı Yüzme Havuzu</t>
  </si>
  <si>
    <t>Adıyaman Evi</t>
  </si>
  <si>
    <t>Yeni Lojman Bloku</t>
  </si>
  <si>
    <t>Minyaman</t>
  </si>
  <si>
    <t>Mühendislik Fakültesi</t>
  </si>
  <si>
    <t>1000 Kişilik Tribün</t>
  </si>
  <si>
    <t>Kapalı Halı Saha</t>
  </si>
  <si>
    <t>Kapalı Tesisli Halı Saha</t>
  </si>
  <si>
    <t>Fırın</t>
  </si>
  <si>
    <t>Deney Hayvanları Araştırma Merkezi</t>
  </si>
  <si>
    <t>Güvenlik Merkezi</t>
  </si>
  <si>
    <t>Mühendislik Fak. Kantin ve Yemekhane</t>
  </si>
  <si>
    <t>Eğitim Fakültesi 2. Binası</t>
  </si>
  <si>
    <t>Teknik Bilimler M.Y.O</t>
  </si>
  <si>
    <t>Besni Meslek Yüksekokulu</t>
  </si>
  <si>
    <t>Gölbaşı Meslek Yüksekokulu</t>
  </si>
  <si>
    <t>Kahta Meslek Yüksekokulu</t>
  </si>
  <si>
    <t>Tıp Fakültesi Hastaneleri toplamı</t>
  </si>
  <si>
    <t>Hastane 1. Etap</t>
  </si>
  <si>
    <t>Hastane 2. Etap</t>
  </si>
  <si>
    <r>
      <t>12.645   (955m</t>
    </r>
    <r>
      <rPr>
        <vertAlign val="super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charset val="162"/>
        <scheme val="minor"/>
      </rPr>
      <t>Sağ. al.)</t>
    </r>
  </si>
  <si>
    <t>Hasancık Tarımsal Uygulama Alanı</t>
  </si>
  <si>
    <t>Hasancık İdari Bina</t>
  </si>
  <si>
    <t>Samsat İlçesi</t>
  </si>
  <si>
    <t>İslami İlimler Fak.</t>
  </si>
  <si>
    <t>1000 Kişilik Tribün 2 etap</t>
  </si>
  <si>
    <t>Besni Mimarlık Fakültesi</t>
  </si>
  <si>
    <t>TOPLAM</t>
  </si>
  <si>
    <t>Sağlık Yerleşkesi-1</t>
  </si>
  <si>
    <t>Sağlık Yerleşkesi-2</t>
  </si>
  <si>
    <t>Sağlık Yerleşkesi Toplamı</t>
  </si>
  <si>
    <t>Rektörlük Bina Alanı</t>
  </si>
  <si>
    <t>Gölbaşı Yerleşkesi</t>
  </si>
  <si>
    <t>Kahta MYO Yerleşkesi</t>
  </si>
  <si>
    <t>Besni Yerleşkesi</t>
  </si>
  <si>
    <t>Hasancık Yerleşkesi</t>
  </si>
  <si>
    <t>Samsat Yerleşkesi</t>
  </si>
  <si>
    <t>Toplam Net Alan</t>
  </si>
  <si>
    <t>Eğitim</t>
  </si>
  <si>
    <t>Sağlık</t>
  </si>
  <si>
    <t>Spor</t>
  </si>
  <si>
    <t>Mülkiyet Durumu</t>
  </si>
  <si>
    <t>Tahsis</t>
  </si>
  <si>
    <t>Üniversite</t>
  </si>
  <si>
    <t>Üniversite-Tahsis</t>
  </si>
  <si>
    <t>Hizmet Alanları</t>
  </si>
  <si>
    <t>Yerleşke Adı</t>
  </si>
  <si>
    <r>
      <t>Kapalı Alan (m</t>
    </r>
    <r>
      <rPr>
        <b/>
        <vertAlign val="superscript"/>
        <sz val="11"/>
        <color theme="1"/>
        <rFont val="Calibri"/>
        <family val="2"/>
        <charset val="162"/>
        <scheme val="minor"/>
      </rPr>
      <t>2</t>
    </r>
    <r>
      <rPr>
        <b/>
        <sz val="11"/>
        <color theme="1"/>
        <rFont val="Calibri"/>
        <family val="2"/>
        <charset val="162"/>
        <scheme val="minor"/>
      </rPr>
      <t>)</t>
    </r>
  </si>
  <si>
    <t>Tamamlanma Yılı</t>
  </si>
  <si>
    <r>
      <t>Ttoplam Alan (m</t>
    </r>
    <r>
      <rPr>
        <b/>
        <vertAlign val="superscript"/>
        <sz val="11"/>
        <color theme="1"/>
        <rFont val="Calibri"/>
        <family val="2"/>
        <charset val="162"/>
        <scheme val="minor"/>
      </rPr>
      <t>2</t>
    </r>
    <r>
      <rPr>
        <b/>
        <sz val="11"/>
        <color theme="1"/>
        <rFont val="Calibri"/>
        <family val="2"/>
        <charset val="162"/>
        <scheme val="minor"/>
      </rPr>
      <t>)</t>
    </r>
  </si>
  <si>
    <t>Yer Adı</t>
  </si>
  <si>
    <t>İdari</t>
  </si>
  <si>
    <t>Sosyal</t>
  </si>
  <si>
    <t>Barınma</t>
  </si>
  <si>
    <t>Merkez</t>
  </si>
  <si>
    <t>Sağlık 1</t>
  </si>
  <si>
    <t>Sağlık 2</t>
  </si>
  <si>
    <t>Gölbaşı</t>
  </si>
  <si>
    <t>Besni</t>
  </si>
  <si>
    <t>Kahta</t>
  </si>
  <si>
    <t>Beslenme</t>
  </si>
  <si>
    <t>Kültür</t>
  </si>
  <si>
    <t>Diğer</t>
  </si>
  <si>
    <t>Hasancık</t>
  </si>
  <si>
    <t>Yemekhane alanı düşülmüştür. (Kültür 9.845+ 5567 Beslenme=15.412)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</si>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</sst>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vertAlign val="superscript"/>
      <sz val="11"/>
      <color theme="1"/>
      <name val="Calibri"/>
      <family val="2"/>
      <charset val="162"/>
      <scheme val="minor"/>
    </font>
    <font>
      <vertAlign val="superscript"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3" fontId="0" fillId="0" borderId="0" xfId="0" applyNumberFormat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/>
    <xf numFmtId="0" fontId="2" fillId="0" borderId="1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0" fillId="3" borderId="6" xfId="0" applyFill="1" applyBorder="1"/>
    <xf numFmtId="0" fontId="2" fillId="4" borderId="5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4" borderId="6" xfId="0" applyFill="1" applyBorder="1"/>
    <xf numFmtId="0" fontId="2" fillId="5" borderId="5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5" borderId="6" xfId="0" applyFill="1" applyBorder="1"/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2" borderId="6" xfId="0" applyFill="1" applyBorder="1"/>
    <xf numFmtId="164" fontId="2" fillId="4" borderId="1" xfId="0" applyNumberFormat="1" applyFont="1" applyFill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0" fillId="6" borderId="6" xfId="0" applyFill="1" applyBorder="1"/>
    <xf numFmtId="0" fontId="3" fillId="0" borderId="10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164" fontId="8" fillId="7" borderId="8" xfId="0" applyNumberFormat="1" applyFont="1" applyFill="1" applyBorder="1" applyAlignment="1">
      <alignment horizontal="right" vertical="center" wrapText="1"/>
    </xf>
    <xf numFmtId="0" fontId="8" fillId="7" borderId="8" xfId="0" applyFont="1" applyFill="1" applyBorder="1" applyAlignment="1">
      <alignment horizontal="right" vertical="center" wrapText="1"/>
    </xf>
    <xf numFmtId="0" fontId="8" fillId="7" borderId="9" xfId="0" applyFont="1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8" fillId="7" borderId="8" xfId="0" applyFont="1" applyFill="1" applyBorder="1" applyAlignment="1">
      <alignment wrapText="1"/>
    </xf>
    <xf numFmtId="164" fontId="2" fillId="8" borderId="1" xfId="0" applyNumberFormat="1" applyFont="1" applyFill="1" applyBorder="1" applyAlignment="1">
      <alignment horizontal="right" vertical="center" wrapText="1"/>
    </xf>
    <xf numFmtId="164" fontId="2" fillId="9" borderId="1" xfId="0" applyNumberFormat="1" applyFont="1" applyFill="1" applyBorder="1" applyAlignment="1">
      <alignment horizontal="right" vertical="center" wrapText="1"/>
    </xf>
    <xf numFmtId="0" fontId="0" fillId="9" borderId="6" xfId="0" applyFill="1" applyBorder="1"/>
    <xf numFmtId="164" fontId="2" fillId="10" borderId="1" xfId="0" applyNumberFormat="1" applyFont="1" applyFill="1" applyBorder="1" applyAlignment="1">
      <alignment horizontal="right" vertical="center" wrapText="1"/>
    </xf>
    <xf numFmtId="0" fontId="0" fillId="10" borderId="6" xfId="0" applyFill="1" applyBorder="1"/>
    <xf numFmtId="164" fontId="2" fillId="11" borderId="1" xfId="0" applyNumberFormat="1" applyFont="1" applyFill="1" applyBorder="1" applyAlignment="1">
      <alignment horizontal="right" vertical="center" wrapText="1"/>
    </xf>
    <xf numFmtId="0" fontId="0" fillId="11" borderId="6" xfId="0" applyFill="1" applyBorder="1"/>
    <xf numFmtId="164" fontId="2" fillId="12" borderId="1" xfId="0" applyNumberFormat="1" applyFont="1" applyFill="1" applyBorder="1" applyAlignment="1">
      <alignment horizontal="right" vertical="center" wrapText="1"/>
    </xf>
    <xf numFmtId="0" fontId="0" fillId="12" borderId="6" xfId="0" applyFill="1" applyBorder="1"/>
    <xf numFmtId="0" fontId="0" fillId="12" borderId="2" xfId="0" applyFill="1" applyBorder="1"/>
    <xf numFmtId="0" fontId="0" fillId="12" borderId="3" xfId="0" applyFill="1" applyBorder="1"/>
    <xf numFmtId="0" fontId="0" fillId="12" borderId="4" xfId="0" applyFill="1" applyBorder="1"/>
    <xf numFmtId="0" fontId="0" fillId="13" borderId="5" xfId="0" applyFill="1" applyBorder="1"/>
    <xf numFmtId="0" fontId="0" fillId="13" borderId="7" xfId="0" applyFill="1" applyBorder="1"/>
    <xf numFmtId="164" fontId="0" fillId="14" borderId="1" xfId="0" applyNumberFormat="1" applyFill="1" applyBorder="1"/>
    <xf numFmtId="0" fontId="0" fillId="14" borderId="1" xfId="0" applyFill="1" applyBorder="1"/>
    <xf numFmtId="164" fontId="0" fillId="14" borderId="6" xfId="0" applyNumberFormat="1" applyFill="1" applyBorder="1"/>
    <xf numFmtId="164" fontId="0" fillId="14" borderId="8" xfId="0" applyNumberFormat="1" applyFill="1" applyBorder="1"/>
    <xf numFmtId="0" fontId="0" fillId="14" borderId="8" xfId="0" applyFill="1" applyBorder="1"/>
    <xf numFmtId="164" fontId="0" fillId="14" borderId="9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zoomScale="85" zoomScaleNormal="85" workbookViewId="0">
      <selection activeCell="S4" sqref="S4"/>
    </sheetView>
  </sheetViews>
  <sheetFormatPr defaultRowHeight="15" x14ac:dyDescent="0.25"/>
  <cols>
    <col min="1" max="1" width="32.85546875" customWidth="1"/>
    <col min="2" max="2" width="17.5703125" bestFit="1" customWidth="1"/>
    <col min="3" max="3" width="18.42578125" bestFit="1" customWidth="1"/>
    <col min="4" max="4" width="22" bestFit="1" customWidth="1"/>
    <col min="5" max="5" width="15.85546875" bestFit="1" customWidth="1"/>
    <col min="6" max="6" width="18.85546875" bestFit="1" customWidth="1"/>
    <col min="7" max="7" width="18.28515625" style="41" customWidth="1"/>
    <col min="8" max="8" width="14.42578125" customWidth="1"/>
    <col min="11" max="11" width="17.5703125" customWidth="1"/>
    <col min="12" max="12" width="10.28515625" bestFit="1" customWidth="1"/>
    <col min="15" max="15" width="12.140625" customWidth="1"/>
    <col min="19" max="19" width="10.28515625" bestFit="1" customWidth="1"/>
  </cols>
  <sheetData>
    <row r="1" spans="1:19" ht="15.75" thickBot="1" x14ac:dyDescent="0.3">
      <c r="A1" s="2"/>
      <c r="B1" s="2"/>
      <c r="C1" s="2"/>
      <c r="D1" s="2"/>
      <c r="E1" s="2"/>
      <c r="F1" s="3"/>
    </row>
    <row r="2" spans="1:19" ht="32.25" customHeight="1" thickBot="1" x14ac:dyDescent="0.3">
      <c r="A2" s="7" t="s">
        <v>76</v>
      </c>
      <c r="B2" s="28" t="s">
        <v>67</v>
      </c>
      <c r="C2" s="8" t="s">
        <v>75</v>
      </c>
      <c r="D2" s="8" t="s">
        <v>73</v>
      </c>
      <c r="E2" s="8" t="s">
        <v>63</v>
      </c>
      <c r="F2" s="8" t="s">
        <v>74</v>
      </c>
      <c r="G2" s="8" t="s">
        <v>72</v>
      </c>
      <c r="H2" s="34" t="s">
        <v>71</v>
      </c>
    </row>
    <row r="3" spans="1:19" ht="27.75" customHeight="1" x14ac:dyDescent="0.25">
      <c r="A3" s="13" t="s">
        <v>0</v>
      </c>
      <c r="B3" s="29"/>
      <c r="C3" s="22">
        <v>1087460</v>
      </c>
      <c r="D3" s="22">
        <f>SUM(D4:D42)</f>
        <v>171914</v>
      </c>
      <c r="E3" s="22">
        <v>137531.20000000001</v>
      </c>
      <c r="F3" s="14"/>
      <c r="G3" s="42"/>
      <c r="H3" s="15"/>
      <c r="K3" s="56"/>
      <c r="L3" s="57" t="s">
        <v>64</v>
      </c>
      <c r="M3" s="57" t="s">
        <v>65</v>
      </c>
      <c r="N3" s="57" t="s">
        <v>79</v>
      </c>
      <c r="O3" s="57" t="s">
        <v>86</v>
      </c>
      <c r="P3" s="57" t="s">
        <v>87</v>
      </c>
      <c r="Q3" s="57" t="s">
        <v>66</v>
      </c>
      <c r="R3" s="57" t="s">
        <v>88</v>
      </c>
      <c r="S3" s="58" t="s">
        <v>91</v>
      </c>
    </row>
    <row r="4" spans="1:19" ht="21" customHeight="1" x14ac:dyDescent="0.25">
      <c r="A4" s="16" t="s">
        <v>1</v>
      </c>
      <c r="B4" s="30" t="s">
        <v>69</v>
      </c>
      <c r="C4" s="23"/>
      <c r="D4" s="52">
        <v>3200</v>
      </c>
      <c r="E4" s="23"/>
      <c r="F4" s="17">
        <v>2010</v>
      </c>
      <c r="G4" s="43"/>
      <c r="H4" s="53" t="s">
        <v>64</v>
      </c>
      <c r="K4" s="59" t="s">
        <v>80</v>
      </c>
      <c r="L4" s="61">
        <f>SUM(D4:D9,D11,D13:D14,D18,D20,D24,D27:D28,D33,D38,D41:D42,D52)</f>
        <v>127918</v>
      </c>
      <c r="M4" s="62"/>
      <c r="N4" s="61">
        <f>SUM(D16,D31)</f>
        <v>7811</v>
      </c>
      <c r="O4" s="62">
        <v>5567</v>
      </c>
      <c r="P4" s="61">
        <v>20373</v>
      </c>
      <c r="Q4" s="61">
        <f>SUM(D15,D29,D34,D35,D36,D53)</f>
        <v>14025</v>
      </c>
      <c r="R4" s="62"/>
      <c r="S4" s="63">
        <f>SUM(L4:R4)</f>
        <v>175694</v>
      </c>
    </row>
    <row r="5" spans="1:19" ht="21" customHeight="1" x14ac:dyDescent="0.25">
      <c r="A5" s="16" t="s">
        <v>2</v>
      </c>
      <c r="B5" s="30" t="s">
        <v>69</v>
      </c>
      <c r="C5" s="23"/>
      <c r="D5" s="52">
        <v>4055</v>
      </c>
      <c r="E5" s="23"/>
      <c r="F5" s="17">
        <v>2010</v>
      </c>
      <c r="G5" s="43"/>
      <c r="H5" s="53" t="s">
        <v>64</v>
      </c>
      <c r="K5" s="59" t="s">
        <v>81</v>
      </c>
      <c r="L5" s="61"/>
      <c r="M5" s="61">
        <f>D46</f>
        <v>29417</v>
      </c>
      <c r="N5" s="62"/>
      <c r="O5" s="62"/>
      <c r="P5" s="62"/>
      <c r="Q5" s="62"/>
      <c r="R5" s="62"/>
      <c r="S5" s="63">
        <f t="shared" ref="S5:S11" si="0">SUM(L5:R5)</f>
        <v>29417</v>
      </c>
    </row>
    <row r="6" spans="1:19" ht="21" customHeight="1" x14ac:dyDescent="0.25">
      <c r="A6" s="16" t="s">
        <v>3</v>
      </c>
      <c r="B6" s="30" t="s">
        <v>69</v>
      </c>
      <c r="C6" s="23"/>
      <c r="D6" s="52">
        <v>2564</v>
      </c>
      <c r="E6" s="23"/>
      <c r="F6" s="17">
        <v>2010</v>
      </c>
      <c r="G6" s="43"/>
      <c r="H6" s="53" t="s">
        <v>64</v>
      </c>
      <c r="K6" s="59" t="s">
        <v>82</v>
      </c>
      <c r="L6" s="61"/>
      <c r="M6" s="62">
        <v>12645</v>
      </c>
      <c r="N6" s="62"/>
      <c r="O6" s="62"/>
      <c r="P6" s="62"/>
      <c r="Q6" s="62"/>
      <c r="R6" s="62"/>
      <c r="S6" s="63">
        <f t="shared" si="0"/>
        <v>12645</v>
      </c>
    </row>
    <row r="7" spans="1:19" ht="21" customHeight="1" x14ac:dyDescent="0.25">
      <c r="A7" s="16" t="s">
        <v>4</v>
      </c>
      <c r="B7" s="30" t="s">
        <v>69</v>
      </c>
      <c r="C7" s="23"/>
      <c r="D7" s="52">
        <v>100</v>
      </c>
      <c r="E7" s="23"/>
      <c r="F7" s="17">
        <v>2010</v>
      </c>
      <c r="G7" s="43"/>
      <c r="H7" s="53" t="s">
        <v>64</v>
      </c>
      <c r="K7" s="59" t="s">
        <v>7</v>
      </c>
      <c r="L7" s="62"/>
      <c r="M7" s="62"/>
      <c r="N7" s="62"/>
      <c r="O7" s="62"/>
      <c r="P7" s="62"/>
      <c r="Q7" s="62"/>
      <c r="R7" s="61">
        <f>D10</f>
        <v>7065</v>
      </c>
      <c r="S7" s="63">
        <f t="shared" si="0"/>
        <v>7065</v>
      </c>
    </row>
    <row r="8" spans="1:19" ht="21" customHeight="1" x14ac:dyDescent="0.25">
      <c r="A8" s="16" t="s">
        <v>5</v>
      </c>
      <c r="B8" s="30" t="s">
        <v>69</v>
      </c>
      <c r="C8" s="23"/>
      <c r="D8" s="52">
        <v>5829</v>
      </c>
      <c r="E8" s="23"/>
      <c r="F8" s="17">
        <v>2010</v>
      </c>
      <c r="G8" s="43"/>
      <c r="H8" s="53" t="s">
        <v>64</v>
      </c>
      <c r="K8" s="59" t="s">
        <v>83</v>
      </c>
      <c r="L8" s="61">
        <f>D44</f>
        <v>7676</v>
      </c>
      <c r="M8" s="62"/>
      <c r="N8" s="62"/>
      <c r="O8" s="62"/>
      <c r="P8" s="62"/>
      <c r="Q8" s="62"/>
      <c r="R8" s="62"/>
      <c r="S8" s="63">
        <f t="shared" si="0"/>
        <v>7676</v>
      </c>
    </row>
    <row r="9" spans="1:19" ht="21" customHeight="1" x14ac:dyDescent="0.25">
      <c r="A9" s="16" t="s">
        <v>6</v>
      </c>
      <c r="B9" s="30" t="s">
        <v>69</v>
      </c>
      <c r="C9" s="23"/>
      <c r="D9" s="52">
        <v>3234</v>
      </c>
      <c r="E9" s="23"/>
      <c r="F9" s="17">
        <v>2010</v>
      </c>
      <c r="G9" s="43"/>
      <c r="H9" s="53" t="s">
        <v>64</v>
      </c>
      <c r="K9" s="59" t="s">
        <v>84</v>
      </c>
      <c r="L9" s="61">
        <f>D43</f>
        <v>4500</v>
      </c>
      <c r="M9" s="62"/>
      <c r="N9" s="62"/>
      <c r="O9" s="62"/>
      <c r="P9" s="62"/>
      <c r="Q9" s="62"/>
      <c r="R9" s="62"/>
      <c r="S9" s="63">
        <f t="shared" si="0"/>
        <v>4500</v>
      </c>
    </row>
    <row r="10" spans="1:19" ht="30.75" customHeight="1" x14ac:dyDescent="0.25">
      <c r="A10" s="16" t="s">
        <v>7</v>
      </c>
      <c r="B10" s="30" t="s">
        <v>68</v>
      </c>
      <c r="C10" s="23">
        <v>6053</v>
      </c>
      <c r="D10" s="23">
        <v>7065</v>
      </c>
      <c r="E10" s="23"/>
      <c r="F10" s="17">
        <v>2010</v>
      </c>
      <c r="G10" s="43" t="s">
        <v>57</v>
      </c>
      <c r="H10" s="18" t="s">
        <v>77</v>
      </c>
      <c r="K10" s="59" t="s">
        <v>85</v>
      </c>
      <c r="L10" s="61">
        <f>D45+D54</f>
        <v>15689.8</v>
      </c>
      <c r="M10" s="62"/>
      <c r="N10" s="62"/>
      <c r="O10" s="62"/>
      <c r="P10" s="62"/>
      <c r="Q10" s="62"/>
      <c r="R10" s="62"/>
      <c r="S10" s="63">
        <f t="shared" si="0"/>
        <v>15689.8</v>
      </c>
    </row>
    <row r="11" spans="1:19" ht="21" customHeight="1" x14ac:dyDescent="0.25">
      <c r="A11" s="16" t="s">
        <v>8</v>
      </c>
      <c r="B11" s="30" t="s">
        <v>69</v>
      </c>
      <c r="C11" s="23"/>
      <c r="D11" s="52">
        <v>2600</v>
      </c>
      <c r="E11" s="23"/>
      <c r="F11" s="17">
        <v>2011</v>
      </c>
      <c r="G11" s="43"/>
      <c r="H11" s="53" t="s">
        <v>64</v>
      </c>
      <c r="K11" s="59" t="s">
        <v>89</v>
      </c>
      <c r="L11" s="62"/>
      <c r="M11" s="62"/>
      <c r="N11" s="62"/>
      <c r="O11" s="62"/>
      <c r="P11" s="62"/>
      <c r="Q11" s="62"/>
      <c r="R11" s="61">
        <f>D50</f>
        <v>154</v>
      </c>
      <c r="S11" s="63">
        <f t="shared" si="0"/>
        <v>154</v>
      </c>
    </row>
    <row r="12" spans="1:19" ht="21" customHeight="1" thickBot="1" x14ac:dyDescent="0.3">
      <c r="A12" s="16" t="s">
        <v>9</v>
      </c>
      <c r="B12" s="30" t="s">
        <v>69</v>
      </c>
      <c r="C12" s="23"/>
      <c r="D12" s="23">
        <v>4700</v>
      </c>
      <c r="E12" s="23"/>
      <c r="F12" s="17">
        <v>2011</v>
      </c>
      <c r="G12" s="43"/>
      <c r="H12" s="18" t="s">
        <v>78</v>
      </c>
      <c r="K12" s="60"/>
      <c r="L12" s="64">
        <f t="shared" ref="L12:S12" si="1">SUM(L4:L11)</f>
        <v>155783.79999999999</v>
      </c>
      <c r="M12" s="65">
        <f t="shared" si="1"/>
        <v>42062</v>
      </c>
      <c r="N12" s="64">
        <f t="shared" si="1"/>
        <v>7811</v>
      </c>
      <c r="O12" s="65">
        <f t="shared" si="1"/>
        <v>5567</v>
      </c>
      <c r="P12" s="64">
        <f t="shared" si="1"/>
        <v>20373</v>
      </c>
      <c r="Q12" s="64">
        <f t="shared" si="1"/>
        <v>14025</v>
      </c>
      <c r="R12" s="64">
        <f t="shared" si="1"/>
        <v>7219</v>
      </c>
      <c r="S12" s="66">
        <f t="shared" si="1"/>
        <v>252840.8</v>
      </c>
    </row>
    <row r="13" spans="1:19" ht="21" customHeight="1" x14ac:dyDescent="0.25">
      <c r="A13" s="16" t="s">
        <v>10</v>
      </c>
      <c r="B13" s="30" t="s">
        <v>69</v>
      </c>
      <c r="C13" s="23"/>
      <c r="D13" s="52">
        <v>675</v>
      </c>
      <c r="E13" s="23"/>
      <c r="F13" s="17">
        <v>2011</v>
      </c>
      <c r="G13" s="43"/>
      <c r="H13" s="53" t="s">
        <v>64</v>
      </c>
    </row>
    <row r="14" spans="1:19" ht="21" customHeight="1" x14ac:dyDescent="0.25">
      <c r="A14" s="16" t="s">
        <v>11</v>
      </c>
      <c r="B14" s="30" t="s">
        <v>69</v>
      </c>
      <c r="C14" s="23"/>
      <c r="D14" s="52">
        <v>5157</v>
      </c>
      <c r="E14" s="23"/>
      <c r="F14" s="17">
        <v>2011</v>
      </c>
      <c r="G14" s="43"/>
      <c r="H14" s="53" t="s">
        <v>64</v>
      </c>
    </row>
    <row r="15" spans="1:19" ht="21" customHeight="1" x14ac:dyDescent="0.25">
      <c r="A15" s="16" t="s">
        <v>12</v>
      </c>
      <c r="B15" s="30" t="s">
        <v>69</v>
      </c>
      <c r="C15" s="23"/>
      <c r="D15" s="48">
        <v>5190</v>
      </c>
      <c r="E15" s="23"/>
      <c r="F15" s="17">
        <v>2011</v>
      </c>
      <c r="G15" s="43"/>
      <c r="H15" s="49" t="s">
        <v>66</v>
      </c>
    </row>
    <row r="16" spans="1:19" ht="21" customHeight="1" x14ac:dyDescent="0.25">
      <c r="A16" s="16" t="s">
        <v>13</v>
      </c>
      <c r="B16" s="30" t="s">
        <v>69</v>
      </c>
      <c r="C16" s="23"/>
      <c r="D16" s="54">
        <v>4966</v>
      </c>
      <c r="E16" s="23"/>
      <c r="F16" s="17">
        <v>2011</v>
      </c>
      <c r="G16" s="43"/>
      <c r="H16" s="55" t="s">
        <v>79</v>
      </c>
    </row>
    <row r="17" spans="1:10" ht="21" customHeight="1" x14ac:dyDescent="0.25">
      <c r="A17" s="16" t="s">
        <v>14</v>
      </c>
      <c r="B17" s="30" t="s">
        <v>69</v>
      </c>
      <c r="C17" s="23"/>
      <c r="D17" s="23">
        <v>15412</v>
      </c>
      <c r="E17" s="23"/>
      <c r="F17" s="17">
        <v>2011</v>
      </c>
      <c r="G17" s="43"/>
      <c r="H17" s="18" t="s">
        <v>78</v>
      </c>
      <c r="I17" s="4">
        <v>5567</v>
      </c>
      <c r="J17" t="s">
        <v>90</v>
      </c>
    </row>
    <row r="18" spans="1:10" ht="21" customHeight="1" x14ac:dyDescent="0.25">
      <c r="A18" s="16" t="s">
        <v>15</v>
      </c>
      <c r="B18" s="30" t="s">
        <v>69</v>
      </c>
      <c r="C18" s="23"/>
      <c r="D18" s="52">
        <v>33529</v>
      </c>
      <c r="E18" s="23"/>
      <c r="F18" s="17">
        <v>2011</v>
      </c>
      <c r="G18" s="43"/>
      <c r="H18" s="53" t="s">
        <v>64</v>
      </c>
    </row>
    <row r="19" spans="1:10" ht="21" customHeight="1" x14ac:dyDescent="0.25">
      <c r="A19" s="16" t="s">
        <v>16</v>
      </c>
      <c r="B19" s="30" t="s">
        <v>69</v>
      </c>
      <c r="C19" s="23"/>
      <c r="D19" s="23">
        <v>2500</v>
      </c>
      <c r="E19" s="23"/>
      <c r="F19" s="17">
        <v>2011</v>
      </c>
      <c r="G19" s="43"/>
      <c r="H19" s="18" t="s">
        <v>78</v>
      </c>
    </row>
    <row r="20" spans="1:10" ht="30.75" customHeight="1" x14ac:dyDescent="0.25">
      <c r="A20" s="16" t="s">
        <v>17</v>
      </c>
      <c r="B20" s="30" t="s">
        <v>69</v>
      </c>
      <c r="C20" s="23"/>
      <c r="D20" s="52">
        <v>780</v>
      </c>
      <c r="E20" s="23"/>
      <c r="F20" s="17">
        <v>2013</v>
      </c>
      <c r="G20" s="43"/>
      <c r="H20" s="53" t="s">
        <v>64</v>
      </c>
    </row>
    <row r="21" spans="1:10" ht="21" customHeight="1" x14ac:dyDescent="0.25">
      <c r="A21" s="16" t="s">
        <v>18</v>
      </c>
      <c r="B21" s="30" t="s">
        <v>69</v>
      </c>
      <c r="C21" s="23"/>
      <c r="D21" s="23">
        <v>145</v>
      </c>
      <c r="E21" s="23"/>
      <c r="F21" s="17">
        <v>2013</v>
      </c>
      <c r="G21" s="43"/>
      <c r="H21" s="18" t="s">
        <v>78</v>
      </c>
    </row>
    <row r="22" spans="1:10" ht="21" customHeight="1" x14ac:dyDescent="0.25">
      <c r="A22" s="16" t="s">
        <v>19</v>
      </c>
      <c r="B22" s="30" t="s">
        <v>69</v>
      </c>
      <c r="C22" s="23"/>
      <c r="D22" s="23">
        <v>105</v>
      </c>
      <c r="E22" s="23"/>
      <c r="F22" s="17">
        <v>2013</v>
      </c>
      <c r="G22" s="43"/>
      <c r="H22" s="18" t="s">
        <v>78</v>
      </c>
    </row>
    <row r="23" spans="1:10" ht="21" customHeight="1" x14ac:dyDescent="0.25">
      <c r="A23" s="16" t="s">
        <v>20</v>
      </c>
      <c r="B23" s="30" t="s">
        <v>69</v>
      </c>
      <c r="C23" s="23"/>
      <c r="D23" s="23">
        <v>144</v>
      </c>
      <c r="E23" s="23"/>
      <c r="F23" s="17">
        <v>2013</v>
      </c>
      <c r="G23" s="43"/>
      <c r="H23" s="18" t="s">
        <v>78</v>
      </c>
    </row>
    <row r="24" spans="1:10" ht="21" customHeight="1" x14ac:dyDescent="0.25">
      <c r="A24" s="16" t="s">
        <v>21</v>
      </c>
      <c r="B24" s="30" t="s">
        <v>69</v>
      </c>
      <c r="C24" s="23"/>
      <c r="D24" s="52">
        <v>8715</v>
      </c>
      <c r="E24" s="23"/>
      <c r="F24" s="17">
        <v>2014</v>
      </c>
      <c r="G24" s="43"/>
      <c r="H24" s="53" t="s">
        <v>64</v>
      </c>
    </row>
    <row r="25" spans="1:10" ht="21" customHeight="1" x14ac:dyDescent="0.25">
      <c r="A25" s="16" t="s">
        <v>22</v>
      </c>
      <c r="B25" s="30" t="s">
        <v>69</v>
      </c>
      <c r="C25" s="23"/>
      <c r="D25" s="23">
        <v>1251</v>
      </c>
      <c r="E25" s="23"/>
      <c r="F25" s="17">
        <v>2014</v>
      </c>
      <c r="G25" s="43"/>
      <c r="H25" s="18" t="s">
        <v>78</v>
      </c>
    </row>
    <row r="26" spans="1:10" ht="21" customHeight="1" x14ac:dyDescent="0.25">
      <c r="A26" s="16" t="s">
        <v>23</v>
      </c>
      <c r="B26" s="30" t="s">
        <v>69</v>
      </c>
      <c r="C26" s="23"/>
      <c r="D26" s="23">
        <v>222</v>
      </c>
      <c r="E26" s="23"/>
      <c r="F26" s="17">
        <v>2014</v>
      </c>
      <c r="G26" s="43"/>
      <c r="H26" s="18" t="s">
        <v>78</v>
      </c>
    </row>
    <row r="27" spans="1:10" ht="27" customHeight="1" x14ac:dyDescent="0.25">
      <c r="A27" s="16" t="s">
        <v>24</v>
      </c>
      <c r="B27" s="30" t="s">
        <v>69</v>
      </c>
      <c r="C27" s="23"/>
      <c r="D27" s="52">
        <v>280</v>
      </c>
      <c r="E27" s="23"/>
      <c r="F27" s="17">
        <v>2014</v>
      </c>
      <c r="G27" s="43"/>
      <c r="H27" s="53" t="s">
        <v>64</v>
      </c>
    </row>
    <row r="28" spans="1:10" ht="21" customHeight="1" x14ac:dyDescent="0.25">
      <c r="A28" s="16" t="s">
        <v>25</v>
      </c>
      <c r="B28" s="30" t="s">
        <v>69</v>
      </c>
      <c r="C28" s="23"/>
      <c r="D28" s="52">
        <v>3536</v>
      </c>
      <c r="E28" s="23"/>
      <c r="F28" s="17">
        <v>2015</v>
      </c>
      <c r="G28" s="43"/>
      <c r="H28" s="53" t="s">
        <v>64</v>
      </c>
    </row>
    <row r="29" spans="1:10" ht="21" customHeight="1" x14ac:dyDescent="0.25">
      <c r="A29" s="16" t="s">
        <v>26</v>
      </c>
      <c r="B29" s="30" t="s">
        <v>69</v>
      </c>
      <c r="C29" s="23"/>
      <c r="D29" s="48">
        <v>5190</v>
      </c>
      <c r="E29" s="23"/>
      <c r="F29" s="17">
        <v>2015</v>
      </c>
      <c r="G29" s="43"/>
      <c r="H29" s="49" t="s">
        <v>66</v>
      </c>
    </row>
    <row r="30" spans="1:10" ht="21" customHeight="1" x14ac:dyDescent="0.25">
      <c r="A30" s="16" t="s">
        <v>27</v>
      </c>
      <c r="B30" s="30" t="s">
        <v>69</v>
      </c>
      <c r="C30" s="23"/>
      <c r="D30" s="23">
        <v>280</v>
      </c>
      <c r="E30" s="23"/>
      <c r="F30" s="17">
        <v>2015</v>
      </c>
      <c r="G30" s="43"/>
      <c r="H30" s="18" t="s">
        <v>78</v>
      </c>
    </row>
    <row r="31" spans="1:10" ht="21" customHeight="1" x14ac:dyDescent="0.25">
      <c r="A31" s="16" t="s">
        <v>28</v>
      </c>
      <c r="B31" s="30" t="s">
        <v>69</v>
      </c>
      <c r="C31" s="23"/>
      <c r="D31" s="54">
        <v>2845</v>
      </c>
      <c r="E31" s="23"/>
      <c r="F31" s="17">
        <v>2015</v>
      </c>
      <c r="G31" s="43"/>
      <c r="H31" s="55" t="s">
        <v>79</v>
      </c>
    </row>
    <row r="32" spans="1:10" ht="21" customHeight="1" x14ac:dyDescent="0.25">
      <c r="A32" s="16" t="s">
        <v>29</v>
      </c>
      <c r="B32" s="30" t="s">
        <v>69</v>
      </c>
      <c r="C32" s="23"/>
      <c r="D32" s="23">
        <v>298</v>
      </c>
      <c r="E32" s="23"/>
      <c r="F32" s="17">
        <v>2016</v>
      </c>
      <c r="G32" s="43"/>
      <c r="H32" s="18" t="s">
        <v>78</v>
      </c>
    </row>
    <row r="33" spans="1:8" ht="21" customHeight="1" x14ac:dyDescent="0.25">
      <c r="A33" s="16" t="s">
        <v>30</v>
      </c>
      <c r="B33" s="30" t="s">
        <v>69</v>
      </c>
      <c r="C33" s="23"/>
      <c r="D33" s="52">
        <v>19659</v>
      </c>
      <c r="E33" s="23"/>
      <c r="F33" s="17">
        <v>2016</v>
      </c>
      <c r="G33" s="43"/>
      <c r="H33" s="53" t="s">
        <v>64</v>
      </c>
    </row>
    <row r="34" spans="1:8" ht="21" customHeight="1" x14ac:dyDescent="0.25">
      <c r="A34" s="16" t="s">
        <v>31</v>
      </c>
      <c r="B34" s="30" t="s">
        <v>69</v>
      </c>
      <c r="C34" s="23"/>
      <c r="D34" s="48">
        <v>660</v>
      </c>
      <c r="E34" s="23"/>
      <c r="F34" s="17">
        <v>2016</v>
      </c>
      <c r="G34" s="43"/>
      <c r="H34" s="49" t="s">
        <v>66</v>
      </c>
    </row>
    <row r="35" spans="1:8" ht="21" customHeight="1" x14ac:dyDescent="0.25">
      <c r="A35" s="16" t="s">
        <v>32</v>
      </c>
      <c r="B35" s="30" t="s">
        <v>69</v>
      </c>
      <c r="C35" s="23"/>
      <c r="D35" s="48">
        <v>1125</v>
      </c>
      <c r="E35" s="23"/>
      <c r="F35" s="17">
        <v>2016</v>
      </c>
      <c r="G35" s="43"/>
      <c r="H35" s="49" t="s">
        <v>66</v>
      </c>
    </row>
    <row r="36" spans="1:8" ht="21" customHeight="1" x14ac:dyDescent="0.25">
      <c r="A36" s="16" t="s">
        <v>33</v>
      </c>
      <c r="B36" s="30" t="s">
        <v>69</v>
      </c>
      <c r="C36" s="23"/>
      <c r="D36" s="48">
        <v>1200</v>
      </c>
      <c r="E36" s="23"/>
      <c r="F36" s="17">
        <v>2016</v>
      </c>
      <c r="G36" s="43"/>
      <c r="H36" s="49" t="s">
        <v>66</v>
      </c>
    </row>
    <row r="37" spans="1:8" ht="21" customHeight="1" x14ac:dyDescent="0.25">
      <c r="A37" s="16" t="s">
        <v>34</v>
      </c>
      <c r="B37" s="30" t="s">
        <v>69</v>
      </c>
      <c r="C37" s="23"/>
      <c r="D37" s="23">
        <v>90</v>
      </c>
      <c r="E37" s="23"/>
      <c r="F37" s="17">
        <v>2016</v>
      </c>
      <c r="G37" s="43"/>
      <c r="H37" s="18" t="s">
        <v>78</v>
      </c>
    </row>
    <row r="38" spans="1:8" ht="30" customHeight="1" x14ac:dyDescent="0.25">
      <c r="A38" s="16" t="s">
        <v>35</v>
      </c>
      <c r="B38" s="30" t="s">
        <v>69</v>
      </c>
      <c r="C38" s="23"/>
      <c r="D38" s="52">
        <v>1150</v>
      </c>
      <c r="E38" s="23"/>
      <c r="F38" s="17">
        <v>2017</v>
      </c>
      <c r="G38" s="43"/>
      <c r="H38" s="53" t="s">
        <v>64</v>
      </c>
    </row>
    <row r="39" spans="1:8" ht="21" customHeight="1" x14ac:dyDescent="0.25">
      <c r="A39" s="16" t="s">
        <v>36</v>
      </c>
      <c r="B39" s="30" t="s">
        <v>69</v>
      </c>
      <c r="C39" s="23"/>
      <c r="D39" s="23">
        <v>246</v>
      </c>
      <c r="E39" s="23"/>
      <c r="F39" s="17">
        <v>2017</v>
      </c>
      <c r="G39" s="43"/>
      <c r="H39" s="18" t="s">
        <v>78</v>
      </c>
    </row>
    <row r="40" spans="1:8" ht="29.25" customHeight="1" x14ac:dyDescent="0.25">
      <c r="A40" s="16" t="s">
        <v>37</v>
      </c>
      <c r="B40" s="30" t="s">
        <v>69</v>
      </c>
      <c r="C40" s="23"/>
      <c r="D40" s="23">
        <v>547</v>
      </c>
      <c r="E40" s="23"/>
      <c r="F40" s="17">
        <v>2017</v>
      </c>
      <c r="G40" s="43"/>
      <c r="H40" s="18" t="s">
        <v>78</v>
      </c>
    </row>
    <row r="41" spans="1:8" ht="21" customHeight="1" x14ac:dyDescent="0.25">
      <c r="A41" s="16" t="s">
        <v>38</v>
      </c>
      <c r="B41" s="30" t="s">
        <v>69</v>
      </c>
      <c r="C41" s="23"/>
      <c r="D41" s="52">
        <v>8276</v>
      </c>
      <c r="E41" s="23"/>
      <c r="F41" s="17">
        <v>2017</v>
      </c>
      <c r="G41" s="43"/>
      <c r="H41" s="53" t="s">
        <v>64</v>
      </c>
    </row>
    <row r="42" spans="1:8" ht="21" customHeight="1" x14ac:dyDescent="0.25">
      <c r="A42" s="16" t="s">
        <v>39</v>
      </c>
      <c r="B42" s="30" t="s">
        <v>69</v>
      </c>
      <c r="C42" s="23"/>
      <c r="D42" s="52">
        <v>14394</v>
      </c>
      <c r="E42" s="23"/>
      <c r="F42" s="17">
        <v>2017</v>
      </c>
      <c r="G42" s="43"/>
      <c r="H42" s="53" t="s">
        <v>64</v>
      </c>
    </row>
    <row r="43" spans="1:8" ht="21" customHeight="1" x14ac:dyDescent="0.25">
      <c r="A43" s="10" t="s">
        <v>40</v>
      </c>
      <c r="B43" s="31" t="s">
        <v>70</v>
      </c>
      <c r="C43" s="24">
        <v>588629</v>
      </c>
      <c r="D43" s="50">
        <v>4500</v>
      </c>
      <c r="E43" s="24"/>
      <c r="F43" s="5">
        <v>2010</v>
      </c>
      <c r="G43" s="44" t="s">
        <v>60</v>
      </c>
      <c r="H43" s="51" t="s">
        <v>64</v>
      </c>
    </row>
    <row r="44" spans="1:8" ht="21" customHeight="1" x14ac:dyDescent="0.25">
      <c r="A44" s="10" t="s">
        <v>41</v>
      </c>
      <c r="B44" s="31" t="s">
        <v>70</v>
      </c>
      <c r="C44" s="24">
        <v>26429</v>
      </c>
      <c r="D44" s="24">
        <v>7676</v>
      </c>
      <c r="E44" s="24"/>
      <c r="F44" s="5">
        <v>2011</v>
      </c>
      <c r="G44" s="44" t="s">
        <v>58</v>
      </c>
      <c r="H44" s="27" t="s">
        <v>64</v>
      </c>
    </row>
    <row r="45" spans="1:8" ht="34.5" customHeight="1" x14ac:dyDescent="0.25">
      <c r="A45" s="10" t="s">
        <v>42</v>
      </c>
      <c r="B45" s="31" t="s">
        <v>69</v>
      </c>
      <c r="C45" s="24">
        <v>425678</v>
      </c>
      <c r="D45" s="24">
        <v>7038</v>
      </c>
      <c r="E45" s="24"/>
      <c r="F45" s="5">
        <v>2012</v>
      </c>
      <c r="G45" s="44" t="s">
        <v>59</v>
      </c>
      <c r="H45" s="27" t="s">
        <v>64</v>
      </c>
    </row>
    <row r="46" spans="1:8" ht="30" customHeight="1" x14ac:dyDescent="0.25">
      <c r="A46" s="19" t="s">
        <v>43</v>
      </c>
      <c r="B46" s="32" t="s">
        <v>69</v>
      </c>
      <c r="C46" s="25">
        <f t="shared" ref="C46" si="2">SUM(C47:C48)</f>
        <v>10017</v>
      </c>
      <c r="D46" s="25">
        <v>29417</v>
      </c>
      <c r="E46" s="25">
        <f>SUM(E47:E48)</f>
        <v>23533.599999999999</v>
      </c>
      <c r="F46" s="20"/>
      <c r="G46" s="40" t="s">
        <v>56</v>
      </c>
      <c r="H46" s="21" t="s">
        <v>65</v>
      </c>
    </row>
    <row r="47" spans="1:8" ht="21" customHeight="1" x14ac:dyDescent="0.25">
      <c r="A47" s="11" t="s">
        <v>44</v>
      </c>
      <c r="B47" s="33" t="s">
        <v>69</v>
      </c>
      <c r="C47" s="26">
        <v>5263</v>
      </c>
      <c r="D47" s="26">
        <v>16772</v>
      </c>
      <c r="E47" s="26">
        <v>13417.6</v>
      </c>
      <c r="F47" s="6">
        <v>2011</v>
      </c>
      <c r="G47" s="45" t="s">
        <v>54</v>
      </c>
      <c r="H47" s="12" t="s">
        <v>65</v>
      </c>
    </row>
    <row r="48" spans="1:8" ht="21" customHeight="1" x14ac:dyDescent="0.25">
      <c r="A48" s="11" t="s">
        <v>45</v>
      </c>
      <c r="B48" s="33" t="s">
        <v>69</v>
      </c>
      <c r="C48" s="26">
        <v>4754</v>
      </c>
      <c r="D48" s="26" t="s">
        <v>46</v>
      </c>
      <c r="E48" s="26">
        <v>10116</v>
      </c>
      <c r="F48" s="6">
        <v>2014</v>
      </c>
      <c r="G48" s="45" t="s">
        <v>55</v>
      </c>
      <c r="H48" s="12" t="s">
        <v>65</v>
      </c>
    </row>
    <row r="49" spans="1:8" ht="31.5" customHeight="1" x14ac:dyDescent="0.25">
      <c r="A49" s="10" t="s">
        <v>47</v>
      </c>
      <c r="B49" s="31" t="s">
        <v>69</v>
      </c>
      <c r="C49" s="24">
        <v>143430</v>
      </c>
      <c r="D49" s="24"/>
      <c r="E49" s="24"/>
      <c r="F49" s="5"/>
      <c r="G49" s="44" t="s">
        <v>61</v>
      </c>
      <c r="H49" s="9"/>
    </row>
    <row r="50" spans="1:8" ht="21" customHeight="1" x14ac:dyDescent="0.25">
      <c r="A50" s="10" t="s">
        <v>48</v>
      </c>
      <c r="B50" s="31" t="s">
        <v>69</v>
      </c>
      <c r="C50" s="24"/>
      <c r="D50" s="47">
        <v>154</v>
      </c>
      <c r="E50" s="24"/>
      <c r="F50" s="5">
        <v>2015</v>
      </c>
      <c r="G50" s="44"/>
      <c r="H50" s="9" t="s">
        <v>77</v>
      </c>
    </row>
    <row r="51" spans="1:8" ht="21" customHeight="1" x14ac:dyDescent="0.25">
      <c r="A51" s="10" t="s">
        <v>49</v>
      </c>
      <c r="B51" s="31" t="s">
        <v>69</v>
      </c>
      <c r="C51" s="24">
        <v>50000</v>
      </c>
      <c r="D51" s="24"/>
      <c r="E51" s="24"/>
      <c r="F51" s="5"/>
      <c r="G51" s="44" t="s">
        <v>62</v>
      </c>
      <c r="H51" s="9"/>
    </row>
    <row r="52" spans="1:8" ht="21" customHeight="1" x14ac:dyDescent="0.25">
      <c r="A52" s="10" t="s">
        <v>50</v>
      </c>
      <c r="B52" s="31"/>
      <c r="C52" s="24"/>
      <c r="D52" s="52">
        <v>10185</v>
      </c>
      <c r="E52" s="24"/>
      <c r="F52" s="5"/>
      <c r="G52" s="44"/>
      <c r="H52" s="53" t="s">
        <v>64</v>
      </c>
    </row>
    <row r="53" spans="1:8" ht="21" customHeight="1" x14ac:dyDescent="0.25">
      <c r="A53" s="10" t="s">
        <v>51</v>
      </c>
      <c r="B53" s="31"/>
      <c r="C53" s="24"/>
      <c r="D53" s="48">
        <v>660</v>
      </c>
      <c r="E53" s="24"/>
      <c r="F53" s="5"/>
      <c r="G53" s="44"/>
      <c r="H53" s="49" t="s">
        <v>66</v>
      </c>
    </row>
    <row r="54" spans="1:8" ht="21" customHeight="1" x14ac:dyDescent="0.25">
      <c r="A54" s="10" t="s">
        <v>52</v>
      </c>
      <c r="B54" s="31"/>
      <c r="C54" s="24"/>
      <c r="D54" s="50">
        <v>8651.7999999999993</v>
      </c>
      <c r="E54" s="24"/>
      <c r="F54" s="5">
        <v>2018</v>
      </c>
      <c r="G54" s="44"/>
      <c r="H54" s="51" t="s">
        <v>64</v>
      </c>
    </row>
    <row r="55" spans="1:8" ht="27" customHeight="1" thickBot="1" x14ac:dyDescent="0.3">
      <c r="A55" s="35" t="s">
        <v>53</v>
      </c>
      <c r="B55" s="36"/>
      <c r="C55" s="37">
        <f>SUM(C49:C54,C46,C43:C45,C10,C3)</f>
        <v>2337696</v>
      </c>
      <c r="D55" s="37">
        <f>SUM(D49:D54,D46,D43:D45,D3)</f>
        <v>240195.8</v>
      </c>
      <c r="E55" s="37"/>
      <c r="F55" s="38"/>
      <c r="G55" s="46"/>
      <c r="H55" s="39"/>
    </row>
    <row r="57" spans="1:8" x14ac:dyDescent="0.25">
      <c r="C57" s="1"/>
      <c r="D57" s="4"/>
      <c r="E57" s="4"/>
    </row>
  </sheetData>
  <pageMargins left="0.25" right="0.25" top="0.75" bottom="0.75" header="0.3" footer="0.3"/>
  <pageSetup paperSize="9" scale="6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2020-01-15T13:42:47Z</dcterms:modified>
</cp:coreProperties>
</file>